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ristin.Blomquist\MA Dropbox\Team\Users\Blomquist\"/>
    </mc:Choice>
  </mc:AlternateContent>
  <xr:revisionPtr revIDLastSave="0" documentId="8_{7E88F72C-891D-4216-944B-A7CD2440150F}" xr6:coauthVersionLast="47" xr6:coauthVersionMax="47" xr10:uidLastSave="{00000000-0000-0000-0000-000000000000}"/>
  <bookViews>
    <workbookView xWindow="-120" yWindow="-120" windowWidth="29040" windowHeight="15720" tabRatio="530" xr2:uid="{00000000-000D-0000-FFFF-FFFF00000000}"/>
  </bookViews>
  <sheets>
    <sheet name="Spread - 2024A" sheetId="41" r:id="rId1"/>
    <sheet name="Spread - 2024B Taxable" sheetId="46" r:id="rId2"/>
    <sheet name="Committed Capital" sheetId="44" r:id="rId3"/>
    <sheet name="Experience" sheetId="43" r:id="rId4"/>
    <sheet name="Capital Position" sheetId="45" r:id="rId5"/>
  </sheets>
  <externalReferences>
    <externalReference r:id="rId6"/>
  </externalReferences>
  <definedNames>
    <definedName name="AG_TD" localSheetId="0">'Spread - 2024A'!#REF!</definedName>
    <definedName name="AG_TD" localSheetId="1">'Spread - 2024B Taxable'!#REF!</definedName>
    <definedName name="AG_TD">[1]Takedown!$Q$27</definedName>
    <definedName name="BOA_TD">#REF!</definedName>
    <definedName name="Coastal_TD" localSheetId="0">'Spread - 2024A'!#REF!</definedName>
    <definedName name="Coastal_TD" localSheetId="1">'Spread - 2024B Taxable'!#REF!</definedName>
    <definedName name="Coastal_TD">[1]Takedown!$I$27</definedName>
    <definedName name="CS_TD">#REF!</definedName>
    <definedName name="EH_TD">#REF!</definedName>
    <definedName name="Est_TD" localSheetId="0">'Spread - 2024A'!#REF!</definedName>
    <definedName name="Est_TD" localSheetId="1">'Spread - 2024B Taxable'!#REF!</definedName>
    <definedName name="Est_TD">[1]Takedown!$U$14</definedName>
    <definedName name="MK_TD" localSheetId="0">'Spread - 2024A'!#REF!</definedName>
    <definedName name="MK_TD" localSheetId="1">'Spread - 2024B Taxable'!#REF!</definedName>
    <definedName name="MK_TD">[1]Takedown!$M$14</definedName>
    <definedName name="MS_TD" localSheetId="0">'Spread - 2024A'!#REF!</definedName>
    <definedName name="MS_TD" localSheetId="1">'Spread - 2024B Taxable'!#REF!</definedName>
    <definedName name="MS_TD">[1]Takedown!$M$27</definedName>
    <definedName name="_xlnm.Print_Area" localSheetId="0">'Spread - 2024A'!$B$1:$J$53</definedName>
    <definedName name="_xlnm.Print_Area" localSheetId="1">'Spread - 2024B Taxable'!$B$1:$J$53</definedName>
    <definedName name="SW_TD" localSheetId="0">'Spread - 2024A'!#REF!</definedName>
    <definedName name="SW_TD" localSheetId="1">'Spread - 2024B Taxable'!#REF!</definedName>
    <definedName name="SW_TD">[1]Takedown!$Q$14</definedName>
    <definedName name="SWS_TD">#REF!</definedName>
    <definedName name="total" localSheetId="0">[1]Rankings!$AB$28</definedName>
    <definedName name="total" localSheetId="1">[1]Rankings!$AB$28</definedName>
    <definedName name="total">#REF!</definedName>
    <definedName name="Well_TD" localSheetId="0">'Spread - 2024A'!#REF!</definedName>
    <definedName name="Well_TD" localSheetId="1">'Spread - 2024B Taxable'!#REF!</definedName>
    <definedName name="Well_T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46" l="1"/>
  <c r="I24" i="46"/>
  <c r="I25" i="46"/>
  <c r="I26" i="46"/>
  <c r="I27" i="46"/>
  <c r="I28" i="46"/>
  <c r="I29" i="46"/>
  <c r="I30" i="46"/>
  <c r="I32" i="46"/>
  <c r="I34" i="46"/>
  <c r="I35" i="46"/>
  <c r="I36" i="46"/>
  <c r="I37" i="46"/>
  <c r="I38" i="46"/>
  <c r="I39" i="46"/>
  <c r="I40" i="46"/>
  <c r="I41" i="46"/>
  <c r="I43" i="46"/>
  <c r="I44" i="46"/>
  <c r="I45" i="46"/>
  <c r="I46" i="46"/>
  <c r="I47" i="46"/>
  <c r="I48" i="46"/>
  <c r="I50" i="46"/>
  <c r="I51" i="46"/>
  <c r="I21" i="46"/>
  <c r="I22" i="41"/>
  <c r="I23" i="41"/>
  <c r="I25" i="41"/>
  <c r="I26" i="41"/>
  <c r="I27" i="41"/>
  <c r="I29" i="41"/>
  <c r="I30" i="41"/>
  <c r="I31" i="41"/>
  <c r="I32" i="41"/>
  <c r="I33" i="41"/>
  <c r="I34" i="41"/>
  <c r="I35" i="41"/>
  <c r="I36" i="41"/>
  <c r="I37" i="41"/>
  <c r="I38" i="41"/>
  <c r="I39" i="41"/>
  <c r="I41" i="41"/>
  <c r="I42" i="41"/>
  <c r="I43" i="41"/>
  <c r="I44" i="41"/>
  <c r="I45" i="41"/>
  <c r="I46" i="41"/>
  <c r="I47" i="41"/>
  <c r="I48" i="41"/>
  <c r="I49" i="41"/>
  <c r="I50" i="41"/>
  <c r="I51" i="41"/>
  <c r="I21" i="41"/>
  <c r="I40" i="41"/>
  <c r="I49" i="46"/>
  <c r="I42" i="46"/>
  <c r="I33" i="46"/>
  <c r="I31" i="46"/>
  <c r="I23" i="46"/>
  <c r="C22" i="46"/>
  <c r="C23" i="46" s="1"/>
  <c r="C24" i="46" s="1"/>
  <c r="C25" i="46" s="1"/>
  <c r="C26" i="46" s="1"/>
  <c r="C27" i="46" s="1"/>
  <c r="C28" i="46" s="1"/>
  <c r="C29" i="46" s="1"/>
  <c r="C30" i="46" s="1"/>
  <c r="C31" i="46" s="1"/>
  <c r="C32" i="46" s="1"/>
  <c r="C33" i="46" s="1"/>
  <c r="C34" i="46" s="1"/>
  <c r="C35" i="46" s="1"/>
  <c r="C36" i="46" s="1"/>
  <c r="C37" i="46" s="1"/>
  <c r="C38" i="46" s="1"/>
  <c r="C39" i="46" s="1"/>
  <c r="C40" i="46" s="1"/>
  <c r="C41" i="46" s="1"/>
  <c r="C42" i="46" s="1"/>
  <c r="C43" i="46" s="1"/>
  <c r="C44" i="46" s="1"/>
  <c r="C45" i="46" s="1"/>
  <c r="C46" i="46" s="1"/>
  <c r="C47" i="46" s="1"/>
  <c r="C48" i="46" s="1"/>
  <c r="C49" i="46" s="1"/>
  <c r="C50" i="46" s="1"/>
  <c r="C51" i="46" s="1"/>
  <c r="B7" i="44"/>
  <c r="B8" i="44" s="1"/>
  <c r="B9" i="44" s="1"/>
  <c r="B10" i="44" s="1"/>
  <c r="B11" i="44" s="1"/>
  <c r="B12" i="44" s="1"/>
  <c r="B13" i="44" s="1"/>
  <c r="B14" i="44" s="1"/>
  <c r="B15" i="44" s="1"/>
  <c r="B16" i="44" s="1"/>
  <c r="B17" i="44" s="1"/>
  <c r="C22" i="41"/>
  <c r="C23" i="41" s="1"/>
  <c r="C24" i="41" s="1"/>
  <c r="C25" i="41" s="1"/>
  <c r="C26" i="41" s="1"/>
  <c r="C27" i="41" s="1"/>
  <c r="C28" i="41" s="1"/>
  <c r="C29" i="41" s="1"/>
  <c r="C30" i="41" s="1"/>
  <c r="C31" i="41" s="1"/>
  <c r="C32" i="41" s="1"/>
  <c r="C33" i="41" s="1"/>
  <c r="C34" i="41" s="1"/>
  <c r="C35" i="41" s="1"/>
  <c r="C36" i="41" s="1"/>
  <c r="C37" i="41" s="1"/>
  <c r="C38" i="41" s="1"/>
  <c r="C39" i="41" s="1"/>
  <c r="C40" i="41" s="1"/>
  <c r="C41" i="41" s="1"/>
  <c r="C42" i="41" s="1"/>
  <c r="C43" i="41" s="1"/>
  <c r="C44" i="41" s="1"/>
  <c r="C45" i="41" s="1"/>
  <c r="C46" i="41" s="1"/>
  <c r="C47" i="41" s="1"/>
  <c r="C48" i="41" s="1"/>
  <c r="C49" i="41" s="1"/>
  <c r="C50" i="41" s="1"/>
  <c r="C51" i="41" s="1"/>
  <c r="I28" i="41"/>
  <c r="I24" i="41"/>
  <c r="G25" i="43"/>
  <c r="E53" i="46" l="1"/>
  <c r="E53" i="41"/>
  <c r="I53" i="46"/>
  <c r="I53" i="41"/>
  <c r="G53" i="46" l="1"/>
  <c r="G12" i="46" s="1"/>
  <c r="G16" i="46" s="1"/>
  <c r="G53" i="41"/>
  <c r="G12" i="41" s="1"/>
  <c r="G16" i="41" s="1"/>
  <c r="I12" i="41"/>
  <c r="I16" i="41" s="1"/>
  <c r="I12" i="46"/>
  <c r="I16" i="46" s="1"/>
</calcChain>
</file>

<file path=xl/sharedStrings.xml><?xml version="1.0" encoding="utf-8"?>
<sst xmlns="http://schemas.openxmlformats.org/spreadsheetml/2006/main" count="59" uniqueCount="35">
  <si>
    <t>Takedown</t>
  </si>
  <si>
    <t>Amount</t>
  </si>
  <si>
    <t>Component</t>
  </si>
  <si>
    <t>Average Takedown</t>
  </si>
  <si>
    <t>Expenses</t>
  </si>
  <si>
    <t>Underwriter's Counsel</t>
  </si>
  <si>
    <t>Underwriting Experience</t>
  </si>
  <si>
    <t>Issuer Name</t>
  </si>
  <si>
    <t>Principal</t>
  </si>
  <si>
    <t>of Bonds</t>
  </si>
  <si>
    <t>Date of Issue</t>
  </si>
  <si>
    <t>Total Number of Issues:</t>
  </si>
  <si>
    <t>Total Principal Amount:</t>
  </si>
  <si>
    <t>Maturity</t>
  </si>
  <si>
    <t>Date</t>
  </si>
  <si>
    <t>Proposed Underwriter's Spread</t>
  </si>
  <si>
    <t>$/Bond</t>
  </si>
  <si>
    <t>Firm Name:</t>
  </si>
  <si>
    <t>Series Name</t>
  </si>
  <si>
    <t>Underwritten</t>
  </si>
  <si>
    <t>Issuer</t>
  </si>
  <si>
    <t>Series</t>
  </si>
  <si>
    <t>Size</t>
  </si>
  <si>
    <t>Liablity %</t>
  </si>
  <si>
    <t>Unsold Balances</t>
  </si>
  <si>
    <t>Capital Position</t>
  </si>
  <si>
    <t>Net Capital</t>
  </si>
  <si>
    <t>Excess Net Capital</t>
  </si>
  <si>
    <t>Total Capital</t>
  </si>
  <si>
    <t>Board of Regents of the University of Houston</t>
  </si>
  <si>
    <t>Higher Education Bonds</t>
  </si>
  <si>
    <t>Consolidated Revenue and Refunding Bonds, Series 2024B (Taxable)</t>
  </si>
  <si>
    <t>Consolidated Revenue and Refunding Bonds, Series 2024A</t>
  </si>
  <si>
    <t>4/1/2021 - present; Bookrunning manager only</t>
  </si>
  <si>
    <t>4/1/2021 - present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</si>
</sst>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* #,##0"/>
    <numFmt numFmtId="166" formatCode="\ &quot;$&quot;* #,##0\ "/>
    <numFmt numFmtId="167" formatCode="_(&quot;$&quot;* #,##0_);_(&quot;$&quot;* \(#,##0\);_(&quot;$&quot;* &quot;-&quot;??_);_(@_)"/>
  </numFmts>
  <fonts count="2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165" fontId="20" fillId="0" borderId="0" applyFill="0" applyBorder="0" applyProtection="0"/>
    <xf numFmtId="44" fontId="2" fillId="0" borderId="0" applyFont="0" applyFill="0" applyBorder="0" applyAlignment="0" applyProtection="0"/>
    <xf numFmtId="166" fontId="2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1" fillId="0" borderId="0"/>
    <xf numFmtId="0" fontId="2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2" fillId="0" borderId="0" xfId="42" applyFont="1" applyAlignment="1">
      <alignment horizontal="centerContinuous"/>
    </xf>
    <xf numFmtId="0" fontId="23" fillId="0" borderId="0" xfId="42" applyFont="1"/>
    <xf numFmtId="0" fontId="24" fillId="0" borderId="0" xfId="42" applyFont="1" applyAlignment="1">
      <alignment horizontal="centerContinuous"/>
    </xf>
    <xf numFmtId="0" fontId="25" fillId="0" borderId="0" xfId="42" applyFont="1"/>
    <xf numFmtId="0" fontId="26" fillId="0" borderId="0" xfId="42" applyFont="1" applyAlignment="1">
      <alignment horizontal="centerContinuous"/>
    </xf>
    <xf numFmtId="39" fontId="23" fillId="24" borderId="11" xfId="28" applyNumberFormat="1" applyFont="1" applyFill="1" applyBorder="1"/>
    <xf numFmtId="0" fontId="26" fillId="0" borderId="0" xfId="42" applyFont="1" applyAlignment="1">
      <alignment horizontal="left"/>
    </xf>
    <xf numFmtId="0" fontId="26" fillId="0" borderId="0" xfId="42" applyFont="1" applyAlignment="1">
      <alignment horizontal="center"/>
    </xf>
    <xf numFmtId="43" fontId="23" fillId="24" borderId="0" xfId="28" applyFont="1" applyFill="1"/>
    <xf numFmtId="39" fontId="23" fillId="25" borderId="0" xfId="30" applyNumberFormat="1" applyFont="1" applyFill="1"/>
    <xf numFmtId="43" fontId="23" fillId="25" borderId="0" xfId="28" applyFont="1" applyFill="1"/>
    <xf numFmtId="39" fontId="23" fillId="25" borderId="0" xfId="28" applyNumberFormat="1" applyFont="1" applyFill="1"/>
    <xf numFmtId="39" fontId="23" fillId="0" borderId="0" xfId="28" applyNumberFormat="1" applyFont="1" applyFill="1"/>
    <xf numFmtId="43" fontId="23" fillId="0" borderId="10" xfId="48" applyFont="1" applyBorder="1"/>
    <xf numFmtId="167" fontId="23" fillId="0" borderId="10" xfId="30" applyNumberFormat="1" applyFont="1" applyBorder="1"/>
    <xf numFmtId="43" fontId="23" fillId="0" borderId="0" xfId="42" applyNumberFormat="1" applyFont="1"/>
    <xf numFmtId="0" fontId="23" fillId="0" borderId="0" xfId="42" applyFont="1" applyAlignment="1">
      <alignment horizontal="center"/>
    </xf>
    <xf numFmtId="14" fontId="23" fillId="0" borderId="0" xfId="42" applyNumberFormat="1" applyFont="1" applyAlignment="1">
      <alignment horizontal="center"/>
    </xf>
    <xf numFmtId="167" fontId="23" fillId="0" borderId="0" xfId="30" applyNumberFormat="1" applyFont="1"/>
    <xf numFmtId="39" fontId="23" fillId="24" borderId="0" xfId="28" applyNumberFormat="1" applyFont="1" applyFill="1"/>
    <xf numFmtId="39" fontId="23" fillId="0" borderId="0" xfId="48" applyNumberFormat="1" applyFont="1" applyFill="1"/>
    <xf numFmtId="164" fontId="23" fillId="0" borderId="0" xfId="28" applyNumberFormat="1" applyFont="1"/>
    <xf numFmtId="43" fontId="23" fillId="0" borderId="0" xfId="28" applyFont="1"/>
    <xf numFmtId="39" fontId="23" fillId="0" borderId="10" xfId="48" applyNumberFormat="1" applyFont="1" applyFill="1" applyBorder="1"/>
    <xf numFmtId="0" fontId="27" fillId="0" borderId="0" xfId="0" applyFont="1"/>
    <xf numFmtId="0" fontId="23" fillId="0" borderId="0" xfId="0" applyFont="1"/>
    <xf numFmtId="0" fontId="23" fillId="25" borderId="0" xfId="0" applyFont="1" applyFill="1"/>
    <xf numFmtId="0" fontId="23" fillId="0" borderId="0" xfId="42" applyFont="1" applyAlignment="1">
      <alignment horizontal="centerContinuous"/>
    </xf>
    <xf numFmtId="0" fontId="25" fillId="0" borderId="0" xfId="42" applyFont="1" applyAlignment="1">
      <alignment horizontal="centerContinuous"/>
    </xf>
    <xf numFmtId="39" fontId="23" fillId="0" borderId="0" xfId="28" applyNumberFormat="1" applyFont="1" applyFill="1" applyBorder="1"/>
    <xf numFmtId="0" fontId="23" fillId="25" borderId="0" xfId="42" applyFont="1" applyFill="1"/>
    <xf numFmtId="167" fontId="23" fillId="25" borderId="0" xfId="30" applyNumberFormat="1" applyFont="1" applyFill="1"/>
    <xf numFmtId="164" fontId="23" fillId="25" borderId="0" xfId="28" applyNumberFormat="1" applyFont="1" applyFill="1"/>
    <xf numFmtId="43" fontId="23" fillId="0" borderId="0" xfId="28" applyFont="1" applyFill="1"/>
    <xf numFmtId="167" fontId="23" fillId="0" borderId="0" xfId="30" applyNumberFormat="1" applyFont="1" applyBorder="1"/>
    <xf numFmtId="0" fontId="27" fillId="0" borderId="0" xfId="0" applyFont="1" applyAlignment="1">
      <alignment horizontal="center"/>
    </xf>
    <xf numFmtId="0" fontId="27" fillId="0" borderId="11" xfId="0" applyFont="1" applyBorder="1"/>
    <xf numFmtId="0" fontId="27" fillId="0" borderId="11" xfId="0" applyFont="1" applyBorder="1" applyAlignment="1">
      <alignment horizontal="center"/>
    </xf>
    <xf numFmtId="37" fontId="23" fillId="0" borderId="10" xfId="48" applyNumberFormat="1" applyFont="1" applyFill="1" applyBorder="1"/>
    <xf numFmtId="43" fontId="23" fillId="0" borderId="0" xfId="48" applyFont="1"/>
    <xf numFmtId="0" fontId="28" fillId="0" borderId="0" xfId="0" applyFont="1"/>
    <xf numFmtId="0" fontId="24" fillId="0" borderId="0" xfId="42" applyFont="1" applyAlignment="1">
      <alignment horizontal="left"/>
    </xf>
    <xf numFmtId="0" fontId="24" fillId="0" borderId="0" xfId="42" applyFont="1" applyAlignment="1">
      <alignment horizontal="center"/>
    </xf>
    <xf numFmtId="0" fontId="22" fillId="0" borderId="0" xfId="42" applyFont="1" applyAlignment="1">
      <alignment horizontal="center"/>
    </xf>
    <xf numFmtId="0" fontId="24" fillId="0" borderId="12" xfId="42" applyFont="1" applyBorder="1" applyAlignment="1">
      <alignment horizontal="center"/>
    </xf>
    <xf numFmtId="0" fontId="24" fillId="0" borderId="13" xfId="42" applyFont="1" applyBorder="1" applyAlignment="1">
      <alignment horizontal="center"/>
    </xf>
    <xf numFmtId="0" fontId="24" fillId="0" borderId="14" xfId="42" applyFont="1" applyBorder="1" applyAlignment="1">
      <alignment horizontal="center"/>
    </xf>
    <xf numFmtId="164" fontId="23" fillId="0" borderId="0" xfId="48" applyNumberFormat="1" applyFont="1"/>
    <xf numFmtId="37" fontId="23" fillId="0" borderId="0" xfId="48" applyNumberFormat="1" applyFont="1" applyFill="1" applyBorder="1"/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8" builtinId="3"/>
    <cellStyle name="Comma 2" xfId="28" xr:uid="{00000000-0005-0000-0000-00001C000000}"/>
    <cellStyle name="Comma 5" xfId="29" xr:uid="{00000000-0005-0000-0000-00001D000000}"/>
    <cellStyle name="Currency 2" xfId="30" xr:uid="{00000000-0005-0000-0000-00001E000000}"/>
    <cellStyle name="Currency 4" xfId="31" xr:uid="{00000000-0005-0000-0000-00001F000000}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2A000000}"/>
    <cellStyle name="Normal 3" xfId="42" xr:uid="{00000000-0005-0000-0000-00002B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stersonadvisors-my.sharepoint.com/NrPortbl/PUBFIN/KGARCIA/32725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nkings"/>
      <sheetName val="Takedown"/>
    </sheetNames>
    <sheetDataSet>
      <sheetData sheetId="0">
        <row r="28">
          <cell r="AB28">
            <v>7</v>
          </cell>
        </row>
      </sheetData>
      <sheetData sheetId="1">
        <row r="14">
          <cell r="M14">
            <v>2.88623595505618</v>
          </cell>
          <cell r="Q14">
            <v>1.5052166934189406</v>
          </cell>
          <cell r="U14">
            <v>2.2825040128410912</v>
          </cell>
        </row>
        <row r="27">
          <cell r="I27">
            <v>2.1849919743178168</v>
          </cell>
          <cell r="M27">
            <v>2.4287720706260032</v>
          </cell>
          <cell r="Q27">
            <v>2.465489566613162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N55"/>
  <sheetViews>
    <sheetView tabSelected="1" zoomScaleNormal="100" workbookViewId="0"/>
  </sheetViews>
  <sheetFormatPr defaultColWidth="9.140625" defaultRowHeight="12.75" x14ac:dyDescent="0.2"/>
  <cols>
    <col min="1" max="1" width="9.140625" style="2"/>
    <col min="2" max="2" width="8.7109375" style="2" customWidth="1"/>
    <col min="3" max="3" width="11.140625" style="2" customWidth="1"/>
    <col min="4" max="4" width="2.7109375" style="2" customWidth="1"/>
    <col min="5" max="5" width="15" style="2" customWidth="1"/>
    <col min="6" max="6" width="2.7109375" style="2" customWidth="1"/>
    <col min="7" max="7" width="14.28515625" style="2" customWidth="1"/>
    <col min="8" max="8" width="2.7109375" style="2" customWidth="1"/>
    <col min="9" max="9" width="14.28515625" style="2" customWidth="1"/>
    <col min="10" max="10" width="8.7109375" style="2" customWidth="1"/>
    <col min="11" max="13" width="9.140625" style="2"/>
    <col min="14" max="14" width="10.42578125" style="2" bestFit="1" customWidth="1"/>
    <col min="15" max="16384" width="9.140625" style="2"/>
  </cols>
  <sheetData>
    <row r="3" spans="2:10" ht="21" customHeight="1" x14ac:dyDescent="0.35">
      <c r="B3" s="44" t="s">
        <v>15</v>
      </c>
      <c r="C3" s="44"/>
      <c r="D3" s="44"/>
      <c r="E3" s="44"/>
      <c r="F3" s="44"/>
      <c r="G3" s="44"/>
      <c r="H3" s="44"/>
      <c r="I3" s="44"/>
      <c r="J3" s="44"/>
    </row>
    <row r="4" spans="2:10" s="4" customFormat="1" ht="15.6" customHeight="1" x14ac:dyDescent="0.25">
      <c r="B4" s="43" t="s">
        <v>29</v>
      </c>
      <c r="C4" s="43"/>
      <c r="D4" s="43"/>
      <c r="E4" s="43"/>
      <c r="F4" s="43"/>
      <c r="G4" s="43"/>
      <c r="H4" s="43"/>
      <c r="I4" s="43"/>
      <c r="J4" s="43"/>
    </row>
    <row r="5" spans="2:10" s="4" customFormat="1" ht="15.6" customHeight="1" x14ac:dyDescent="0.25">
      <c r="B5" s="43" t="s">
        <v>32</v>
      </c>
      <c r="C5" s="43"/>
      <c r="D5" s="43"/>
      <c r="E5" s="43"/>
      <c r="F5" s="43"/>
      <c r="G5" s="43"/>
      <c r="H5" s="43"/>
      <c r="I5" s="43"/>
      <c r="J5" s="43"/>
    </row>
    <row r="6" spans="2:10" s="4" customFormat="1" ht="15.6" customHeight="1" x14ac:dyDescent="0.25">
      <c r="C6" s="3"/>
      <c r="D6" s="3"/>
      <c r="E6" s="3"/>
      <c r="F6" s="3"/>
      <c r="G6" s="3"/>
      <c r="H6" s="3"/>
      <c r="I6" s="3"/>
      <c r="J6" s="3"/>
    </row>
    <row r="7" spans="2:10" x14ac:dyDescent="0.2">
      <c r="G7" s="5"/>
      <c r="I7" s="5"/>
    </row>
    <row r="8" spans="2:10" x14ac:dyDescent="0.2">
      <c r="C8" s="2" t="s">
        <v>17</v>
      </c>
      <c r="E8" s="6"/>
      <c r="F8" s="6"/>
      <c r="G8" s="6"/>
      <c r="H8" s="6"/>
      <c r="I8" s="6"/>
    </row>
    <row r="9" spans="2:10" x14ac:dyDescent="0.2">
      <c r="G9" s="5"/>
      <c r="I9" s="5"/>
    </row>
    <row r="10" spans="2:10" x14ac:dyDescent="0.2">
      <c r="G10" s="5"/>
      <c r="I10" s="5"/>
    </row>
    <row r="11" spans="2:10" x14ac:dyDescent="0.2">
      <c r="C11" s="7" t="s">
        <v>2</v>
      </c>
      <c r="D11" s="8"/>
      <c r="G11" s="8" t="s">
        <v>16</v>
      </c>
      <c r="I11" s="8" t="s">
        <v>1</v>
      </c>
      <c r="J11" s="8"/>
    </row>
    <row r="12" spans="2:10" x14ac:dyDescent="0.2">
      <c r="C12" s="2" t="s">
        <v>3</v>
      </c>
      <c r="G12" s="9">
        <f>+G53</f>
        <v>0</v>
      </c>
      <c r="I12" s="10">
        <f>+I53</f>
        <v>0</v>
      </c>
    </row>
    <row r="13" spans="2:10" x14ac:dyDescent="0.2">
      <c r="C13" s="2" t="s">
        <v>4</v>
      </c>
      <c r="G13" s="11"/>
      <c r="I13" s="12"/>
    </row>
    <row r="14" spans="2:10" x14ac:dyDescent="0.2">
      <c r="C14" s="2" t="s">
        <v>5</v>
      </c>
      <c r="G14" s="9"/>
      <c r="I14" s="12"/>
    </row>
    <row r="15" spans="2:10" ht="3" customHeight="1" x14ac:dyDescent="0.2">
      <c r="I15" s="13"/>
    </row>
    <row r="16" spans="2:10" ht="13.5" thickBot="1" x14ac:dyDescent="0.25">
      <c r="G16" s="14">
        <f>SUM(G12:G15)</f>
        <v>0</v>
      </c>
      <c r="I16" s="15">
        <f>SUM(I12:I15)</f>
        <v>0</v>
      </c>
    </row>
    <row r="17" spans="3:9" ht="13.5" thickTop="1" x14ac:dyDescent="0.2">
      <c r="G17" s="16"/>
      <c r="I17" s="16"/>
    </row>
    <row r="18" spans="3:9" x14ac:dyDescent="0.2">
      <c r="G18" s="5"/>
      <c r="I18" s="5"/>
    </row>
    <row r="19" spans="3:9" x14ac:dyDescent="0.2">
      <c r="C19" s="17" t="s">
        <v>13</v>
      </c>
      <c r="E19" s="17" t="s">
        <v>13</v>
      </c>
      <c r="G19" s="17" t="s">
        <v>0</v>
      </c>
      <c r="I19" s="17" t="s">
        <v>0</v>
      </c>
    </row>
    <row r="20" spans="3:9" x14ac:dyDescent="0.2">
      <c r="C20" s="8" t="s">
        <v>14</v>
      </c>
      <c r="D20" s="8"/>
      <c r="E20" s="8" t="s">
        <v>1</v>
      </c>
      <c r="G20" s="8" t="s">
        <v>16</v>
      </c>
      <c r="I20" s="8" t="s">
        <v>1</v>
      </c>
    </row>
    <row r="21" spans="3:9" x14ac:dyDescent="0.2">
      <c r="C21" s="18">
        <v>45703</v>
      </c>
      <c r="D21" s="18"/>
      <c r="E21" s="19">
        <v>1105000</v>
      </c>
      <c r="G21" s="20"/>
      <c r="I21" s="21">
        <f>E21/1000*G21</f>
        <v>0</v>
      </c>
    </row>
    <row r="22" spans="3:9" x14ac:dyDescent="0.2">
      <c r="C22" s="18">
        <f>EDATE(C21,12)</f>
        <v>46068</v>
      </c>
      <c r="D22" s="18"/>
      <c r="E22" s="48">
        <v>1560000</v>
      </c>
      <c r="G22" s="20"/>
      <c r="I22" s="21">
        <f t="shared" ref="I22:I51" si="0">E22/1000*G22</f>
        <v>0</v>
      </c>
    </row>
    <row r="23" spans="3:9" x14ac:dyDescent="0.2">
      <c r="C23" s="18">
        <f t="shared" ref="C23:C51" si="1">EDATE(C22,12)</f>
        <v>46433</v>
      </c>
      <c r="D23" s="18"/>
      <c r="E23" s="48">
        <v>1635000</v>
      </c>
      <c r="G23" s="20"/>
      <c r="I23" s="21">
        <f t="shared" si="0"/>
        <v>0</v>
      </c>
    </row>
    <row r="24" spans="3:9" x14ac:dyDescent="0.2">
      <c r="C24" s="18">
        <f t="shared" si="1"/>
        <v>46798</v>
      </c>
      <c r="D24" s="18"/>
      <c r="E24" s="48">
        <v>1725000</v>
      </c>
      <c r="G24" s="20"/>
      <c r="I24" s="21">
        <f t="shared" si="0"/>
        <v>0</v>
      </c>
    </row>
    <row r="25" spans="3:9" x14ac:dyDescent="0.2">
      <c r="C25" s="18">
        <f t="shared" si="1"/>
        <v>47164</v>
      </c>
      <c r="D25" s="18"/>
      <c r="E25" s="48">
        <v>1815000</v>
      </c>
      <c r="G25" s="20"/>
      <c r="I25" s="21">
        <f t="shared" si="0"/>
        <v>0</v>
      </c>
    </row>
    <row r="26" spans="3:9" x14ac:dyDescent="0.2">
      <c r="C26" s="18">
        <f t="shared" si="1"/>
        <v>47529</v>
      </c>
      <c r="D26" s="18"/>
      <c r="E26" s="48">
        <v>1900000</v>
      </c>
      <c r="G26" s="20"/>
      <c r="I26" s="21">
        <f t="shared" si="0"/>
        <v>0</v>
      </c>
    </row>
    <row r="27" spans="3:9" x14ac:dyDescent="0.2">
      <c r="C27" s="18">
        <f t="shared" si="1"/>
        <v>47894</v>
      </c>
      <c r="D27" s="18"/>
      <c r="E27" s="48">
        <v>2005000</v>
      </c>
      <c r="G27" s="20"/>
      <c r="I27" s="21">
        <f t="shared" si="0"/>
        <v>0</v>
      </c>
    </row>
    <row r="28" spans="3:9" x14ac:dyDescent="0.2">
      <c r="C28" s="18">
        <f t="shared" si="1"/>
        <v>48259</v>
      </c>
      <c r="D28" s="18"/>
      <c r="E28" s="48">
        <v>2100000</v>
      </c>
      <c r="G28" s="20"/>
      <c r="I28" s="21">
        <f t="shared" si="0"/>
        <v>0</v>
      </c>
    </row>
    <row r="29" spans="3:9" x14ac:dyDescent="0.2">
      <c r="C29" s="18">
        <f>EDATE(C28,12)</f>
        <v>48625</v>
      </c>
      <c r="D29" s="18"/>
      <c r="E29" s="48">
        <v>2210000</v>
      </c>
      <c r="G29" s="20"/>
      <c r="I29" s="21">
        <f t="shared" si="0"/>
        <v>0</v>
      </c>
    </row>
    <row r="30" spans="3:9" x14ac:dyDescent="0.2">
      <c r="C30" s="18">
        <f t="shared" si="1"/>
        <v>48990</v>
      </c>
      <c r="D30" s="18"/>
      <c r="E30" s="48">
        <v>2320000</v>
      </c>
      <c r="G30" s="20"/>
      <c r="I30" s="21">
        <f t="shared" si="0"/>
        <v>0</v>
      </c>
    </row>
    <row r="31" spans="3:9" x14ac:dyDescent="0.2">
      <c r="C31" s="18">
        <f t="shared" si="1"/>
        <v>49355</v>
      </c>
      <c r="D31" s="18"/>
      <c r="E31" s="48">
        <v>2440000</v>
      </c>
      <c r="G31" s="20"/>
      <c r="I31" s="21">
        <f t="shared" si="0"/>
        <v>0</v>
      </c>
    </row>
    <row r="32" spans="3:9" x14ac:dyDescent="0.2">
      <c r="C32" s="18">
        <f t="shared" si="1"/>
        <v>49720</v>
      </c>
      <c r="D32" s="18"/>
      <c r="E32" s="48">
        <v>2570000</v>
      </c>
      <c r="G32" s="20"/>
      <c r="I32" s="21">
        <f t="shared" si="0"/>
        <v>0</v>
      </c>
    </row>
    <row r="33" spans="3:9" x14ac:dyDescent="0.2">
      <c r="C33" s="18">
        <f t="shared" si="1"/>
        <v>50086</v>
      </c>
      <c r="D33" s="18"/>
      <c r="E33" s="48">
        <v>2705000</v>
      </c>
      <c r="G33" s="20"/>
      <c r="I33" s="21">
        <f t="shared" si="0"/>
        <v>0</v>
      </c>
    </row>
    <row r="34" spans="3:9" x14ac:dyDescent="0.2">
      <c r="C34" s="18">
        <f t="shared" si="1"/>
        <v>50451</v>
      </c>
      <c r="D34" s="18"/>
      <c r="E34" s="48">
        <v>2845000</v>
      </c>
      <c r="G34" s="20"/>
      <c r="I34" s="21">
        <f t="shared" si="0"/>
        <v>0</v>
      </c>
    </row>
    <row r="35" spans="3:9" x14ac:dyDescent="0.2">
      <c r="C35" s="18">
        <f t="shared" si="1"/>
        <v>50816</v>
      </c>
      <c r="D35" s="18"/>
      <c r="E35" s="48">
        <v>2985000</v>
      </c>
      <c r="G35" s="20"/>
      <c r="I35" s="21">
        <f t="shared" si="0"/>
        <v>0</v>
      </c>
    </row>
    <row r="36" spans="3:9" x14ac:dyDescent="0.2">
      <c r="C36" s="18">
        <f t="shared" si="1"/>
        <v>51181</v>
      </c>
      <c r="D36" s="18"/>
      <c r="E36" s="48">
        <v>3140000</v>
      </c>
      <c r="G36" s="20"/>
      <c r="I36" s="21">
        <f t="shared" si="0"/>
        <v>0</v>
      </c>
    </row>
    <row r="37" spans="3:9" x14ac:dyDescent="0.2">
      <c r="C37" s="18">
        <f t="shared" si="1"/>
        <v>51547</v>
      </c>
      <c r="D37" s="18"/>
      <c r="E37" s="48">
        <v>3300000</v>
      </c>
      <c r="G37" s="20"/>
      <c r="I37" s="21">
        <f t="shared" si="0"/>
        <v>0</v>
      </c>
    </row>
    <row r="38" spans="3:9" x14ac:dyDescent="0.2">
      <c r="C38" s="18">
        <f t="shared" si="1"/>
        <v>51912</v>
      </c>
      <c r="D38" s="18"/>
      <c r="E38" s="48">
        <v>3475000</v>
      </c>
      <c r="G38" s="20"/>
      <c r="I38" s="21">
        <f t="shared" si="0"/>
        <v>0</v>
      </c>
    </row>
    <row r="39" spans="3:9" x14ac:dyDescent="0.2">
      <c r="C39" s="18">
        <f t="shared" si="1"/>
        <v>52277</v>
      </c>
      <c r="D39" s="18"/>
      <c r="E39" s="48">
        <v>3650000</v>
      </c>
      <c r="G39" s="20"/>
      <c r="I39" s="21">
        <f t="shared" si="0"/>
        <v>0</v>
      </c>
    </row>
    <row r="40" spans="3:9" x14ac:dyDescent="0.2">
      <c r="C40" s="18">
        <f t="shared" si="1"/>
        <v>52642</v>
      </c>
      <c r="D40" s="18"/>
      <c r="E40" s="48">
        <v>3835000</v>
      </c>
      <c r="G40" s="20"/>
      <c r="I40" s="21">
        <f t="shared" si="0"/>
        <v>0</v>
      </c>
    </row>
    <row r="41" spans="3:9" x14ac:dyDescent="0.2">
      <c r="C41" s="18">
        <f t="shared" si="1"/>
        <v>53008</v>
      </c>
      <c r="D41" s="18"/>
      <c r="E41" s="48">
        <v>570000</v>
      </c>
      <c r="G41" s="20"/>
      <c r="I41" s="21">
        <f t="shared" si="0"/>
        <v>0</v>
      </c>
    </row>
    <row r="42" spans="3:9" x14ac:dyDescent="0.2">
      <c r="C42" s="18">
        <f t="shared" si="1"/>
        <v>53373</v>
      </c>
      <c r="D42" s="18"/>
      <c r="E42" s="48">
        <v>590000</v>
      </c>
      <c r="G42" s="20"/>
      <c r="I42" s="21">
        <f t="shared" si="0"/>
        <v>0</v>
      </c>
    </row>
    <row r="43" spans="3:9" x14ac:dyDescent="0.2">
      <c r="C43" s="18">
        <f t="shared" si="1"/>
        <v>53738</v>
      </c>
      <c r="D43" s="18"/>
      <c r="E43" s="48">
        <v>610000</v>
      </c>
      <c r="G43" s="20"/>
      <c r="I43" s="21">
        <f t="shared" si="0"/>
        <v>0</v>
      </c>
    </row>
    <row r="44" spans="3:9" x14ac:dyDescent="0.2">
      <c r="C44" s="18">
        <f t="shared" si="1"/>
        <v>54103</v>
      </c>
      <c r="D44" s="18"/>
      <c r="E44" s="48">
        <v>640000</v>
      </c>
      <c r="G44" s="20"/>
      <c r="I44" s="21">
        <f t="shared" si="0"/>
        <v>0</v>
      </c>
    </row>
    <row r="45" spans="3:9" x14ac:dyDescent="0.2">
      <c r="C45" s="18">
        <f t="shared" si="1"/>
        <v>54469</v>
      </c>
      <c r="D45" s="18"/>
      <c r="E45" s="48">
        <v>665000</v>
      </c>
      <c r="G45" s="20"/>
      <c r="I45" s="21">
        <f t="shared" si="0"/>
        <v>0</v>
      </c>
    </row>
    <row r="46" spans="3:9" ht="12.75" customHeight="1" x14ac:dyDescent="0.2">
      <c r="C46" s="18">
        <f t="shared" si="1"/>
        <v>54834</v>
      </c>
      <c r="D46" s="18"/>
      <c r="E46" s="48">
        <v>695000</v>
      </c>
      <c r="G46" s="20"/>
      <c r="I46" s="21">
        <f t="shared" si="0"/>
        <v>0</v>
      </c>
    </row>
    <row r="47" spans="3:9" ht="12.75" customHeight="1" x14ac:dyDescent="0.2">
      <c r="C47" s="18">
        <f t="shared" si="1"/>
        <v>55199</v>
      </c>
      <c r="D47" s="18"/>
      <c r="E47" s="48">
        <v>720000</v>
      </c>
      <c r="G47" s="20"/>
      <c r="I47" s="21">
        <f t="shared" si="0"/>
        <v>0</v>
      </c>
    </row>
    <row r="48" spans="3:9" ht="12.75" customHeight="1" x14ac:dyDescent="0.2">
      <c r="C48" s="18">
        <f t="shared" si="1"/>
        <v>55564</v>
      </c>
      <c r="D48" s="18"/>
      <c r="E48" s="48">
        <v>750000</v>
      </c>
      <c r="G48" s="20"/>
      <c r="I48" s="21">
        <f t="shared" si="0"/>
        <v>0</v>
      </c>
    </row>
    <row r="49" spans="3:14" ht="12.75" customHeight="1" x14ac:dyDescent="0.2">
      <c r="C49" s="18">
        <f t="shared" si="1"/>
        <v>55930</v>
      </c>
      <c r="D49" s="18"/>
      <c r="E49" s="48">
        <v>780000</v>
      </c>
      <c r="G49" s="20"/>
      <c r="I49" s="21">
        <f t="shared" si="0"/>
        <v>0</v>
      </c>
    </row>
    <row r="50" spans="3:14" ht="12.75" customHeight="1" x14ac:dyDescent="0.2">
      <c r="C50" s="18">
        <f t="shared" si="1"/>
        <v>56295</v>
      </c>
      <c r="D50" s="18"/>
      <c r="E50" s="48">
        <v>815000</v>
      </c>
      <c r="G50" s="20"/>
      <c r="I50" s="21">
        <f t="shared" si="0"/>
        <v>0</v>
      </c>
    </row>
    <row r="51" spans="3:14" ht="12.75" customHeight="1" x14ac:dyDescent="0.2">
      <c r="C51" s="18">
        <f t="shared" si="1"/>
        <v>56660</v>
      </c>
      <c r="D51" s="18"/>
      <c r="E51" s="48">
        <v>845000</v>
      </c>
      <c r="G51" s="20"/>
      <c r="I51" s="21">
        <f t="shared" si="0"/>
        <v>0</v>
      </c>
    </row>
    <row r="52" spans="3:14" ht="3" customHeight="1" x14ac:dyDescent="0.2">
      <c r="C52" s="18"/>
      <c r="D52" s="18"/>
      <c r="E52" s="23"/>
    </row>
    <row r="53" spans="3:14" ht="13.5" thickBot="1" x14ac:dyDescent="0.25">
      <c r="E53" s="39">
        <f>SUM(E21:E52)</f>
        <v>57000000</v>
      </c>
      <c r="G53" s="40">
        <f>+I53/E53*1000</f>
        <v>0</v>
      </c>
      <c r="I53" s="24">
        <f>SUM(I21:I52)</f>
        <v>0</v>
      </c>
      <c r="N53" s="49"/>
    </row>
    <row r="54" spans="3:14" ht="13.5" thickTop="1" x14ac:dyDescent="0.2">
      <c r="E54" s="16"/>
    </row>
    <row r="55" spans="3:14" x14ac:dyDescent="0.2">
      <c r="E55" s="16"/>
    </row>
  </sheetData>
  <mergeCells count="3">
    <mergeCell ref="B5:J5"/>
    <mergeCell ref="B4:J4"/>
    <mergeCell ref="B3:J3"/>
  </mergeCells>
  <printOptions horizontalCentered="1"/>
  <pageMargins left="0.75" right="0.75" top="0.51" bottom="0.5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25ED8-AB01-4962-AA7A-E053A63F864B}">
  <sheetPr>
    <pageSetUpPr fitToPage="1"/>
  </sheetPr>
  <dimension ref="B3:J55"/>
  <sheetViews>
    <sheetView zoomScaleNormal="100" workbookViewId="0"/>
  </sheetViews>
  <sheetFormatPr defaultColWidth="9.140625" defaultRowHeight="12.75" x14ac:dyDescent="0.2"/>
  <cols>
    <col min="1" max="1" width="9.140625" style="2"/>
    <col min="2" max="2" width="8.7109375" style="2" customWidth="1"/>
    <col min="3" max="3" width="11.140625" style="2" customWidth="1"/>
    <col min="4" max="4" width="2.7109375" style="2" customWidth="1"/>
    <col min="5" max="5" width="15" style="2" customWidth="1"/>
    <col min="6" max="6" width="2.7109375" style="2" customWidth="1"/>
    <col min="7" max="7" width="14.28515625" style="2" customWidth="1"/>
    <col min="8" max="8" width="2.7109375" style="2" customWidth="1"/>
    <col min="9" max="9" width="14.28515625" style="2" customWidth="1"/>
    <col min="10" max="10" width="8.7109375" style="2" customWidth="1"/>
    <col min="11" max="16384" width="9.140625" style="2"/>
  </cols>
  <sheetData>
    <row r="3" spans="2:10" ht="21" customHeight="1" x14ac:dyDescent="0.35">
      <c r="B3" s="44" t="s">
        <v>15</v>
      </c>
      <c r="C3" s="44"/>
      <c r="D3" s="44"/>
      <c r="E3" s="44"/>
      <c r="F3" s="44"/>
      <c r="G3" s="44"/>
      <c r="H3" s="44"/>
      <c r="I3" s="44"/>
      <c r="J3" s="44"/>
    </row>
    <row r="4" spans="2:10" s="4" customFormat="1" ht="15.6" customHeight="1" x14ac:dyDescent="0.25">
      <c r="B4" s="43" t="s">
        <v>29</v>
      </c>
      <c r="C4" s="43"/>
      <c r="D4" s="43"/>
      <c r="E4" s="43"/>
      <c r="F4" s="43"/>
      <c r="G4" s="43"/>
      <c r="H4" s="43"/>
      <c r="I4" s="43"/>
      <c r="J4" s="43"/>
    </row>
    <row r="5" spans="2:10" s="4" customFormat="1" ht="15.6" customHeight="1" x14ac:dyDescent="0.25">
      <c r="B5" s="43" t="s">
        <v>31</v>
      </c>
      <c r="C5" s="43"/>
      <c r="D5" s="43"/>
      <c r="E5" s="43"/>
      <c r="F5" s="43"/>
      <c r="G5" s="43"/>
      <c r="H5" s="43"/>
      <c r="I5" s="43"/>
      <c r="J5" s="43"/>
    </row>
    <row r="6" spans="2:10" s="4" customFormat="1" ht="15.6" customHeight="1" x14ac:dyDescent="0.25">
      <c r="C6" s="3"/>
      <c r="D6" s="3"/>
      <c r="E6" s="3"/>
      <c r="F6" s="3"/>
      <c r="G6" s="3"/>
      <c r="H6" s="3"/>
      <c r="I6" s="3"/>
      <c r="J6" s="3"/>
    </row>
    <row r="7" spans="2:10" x14ac:dyDescent="0.2">
      <c r="G7" s="5"/>
      <c r="I7" s="5"/>
    </row>
    <row r="8" spans="2:10" x14ac:dyDescent="0.2">
      <c r="C8" s="2" t="s">
        <v>17</v>
      </c>
      <c r="E8" s="6"/>
      <c r="F8" s="6"/>
      <c r="G8" s="6"/>
      <c r="H8" s="6"/>
      <c r="I8" s="6"/>
    </row>
    <row r="9" spans="2:10" x14ac:dyDescent="0.2">
      <c r="G9" s="5"/>
      <c r="I9" s="5"/>
    </row>
    <row r="10" spans="2:10" x14ac:dyDescent="0.2">
      <c r="G10" s="5"/>
      <c r="I10" s="5"/>
    </row>
    <row r="11" spans="2:10" x14ac:dyDescent="0.2">
      <c r="C11" s="7" t="s">
        <v>2</v>
      </c>
      <c r="D11" s="8"/>
      <c r="G11" s="8" t="s">
        <v>16</v>
      </c>
      <c r="I11" s="8" t="s">
        <v>1</v>
      </c>
      <c r="J11" s="8"/>
    </row>
    <row r="12" spans="2:10" x14ac:dyDescent="0.2">
      <c r="C12" s="2" t="s">
        <v>3</v>
      </c>
      <c r="G12" s="9">
        <f>+G53</f>
        <v>0</v>
      </c>
      <c r="I12" s="10">
        <f>+I53</f>
        <v>0</v>
      </c>
    </row>
    <row r="13" spans="2:10" x14ac:dyDescent="0.2">
      <c r="C13" s="2" t="s">
        <v>4</v>
      </c>
      <c r="G13" s="11"/>
      <c r="I13" s="12"/>
    </row>
    <row r="14" spans="2:10" x14ac:dyDescent="0.2">
      <c r="C14" s="2" t="s">
        <v>5</v>
      </c>
      <c r="G14" s="9"/>
      <c r="I14" s="12"/>
    </row>
    <row r="15" spans="2:10" ht="3" customHeight="1" x14ac:dyDescent="0.2">
      <c r="I15" s="13"/>
    </row>
    <row r="16" spans="2:10" ht="13.5" thickBot="1" x14ac:dyDescent="0.25">
      <c r="G16" s="14">
        <f>SUM(G12:G15)</f>
        <v>0</v>
      </c>
      <c r="I16" s="15">
        <f>SUM(I12:I15)</f>
        <v>0</v>
      </c>
    </row>
    <row r="17" spans="3:9" ht="13.5" thickTop="1" x14ac:dyDescent="0.2">
      <c r="G17" s="16"/>
      <c r="I17" s="16"/>
    </row>
    <row r="18" spans="3:9" x14ac:dyDescent="0.2">
      <c r="G18" s="5"/>
      <c r="I18" s="5"/>
    </row>
    <row r="19" spans="3:9" x14ac:dyDescent="0.2">
      <c r="C19" s="17" t="s">
        <v>13</v>
      </c>
      <c r="E19" s="17" t="s">
        <v>13</v>
      </c>
      <c r="G19" s="17" t="s">
        <v>0</v>
      </c>
      <c r="I19" s="17" t="s">
        <v>0</v>
      </c>
    </row>
    <row r="20" spans="3:9" x14ac:dyDescent="0.2">
      <c r="C20" s="8" t="s">
        <v>14</v>
      </c>
      <c r="D20" s="8"/>
      <c r="E20" s="8" t="s">
        <v>1</v>
      </c>
      <c r="G20" s="8" t="s">
        <v>16</v>
      </c>
      <c r="I20" s="8" t="s">
        <v>1</v>
      </c>
    </row>
    <row r="21" spans="3:9" x14ac:dyDescent="0.2">
      <c r="C21" s="18">
        <v>45703</v>
      </c>
      <c r="D21" s="18"/>
      <c r="E21" s="19">
        <v>1030000</v>
      </c>
      <c r="G21" s="20"/>
      <c r="I21" s="21">
        <f>E21/1000*G21</f>
        <v>0</v>
      </c>
    </row>
    <row r="22" spans="3:9" x14ac:dyDescent="0.2">
      <c r="C22" s="18">
        <f>EDATE(C21,12)</f>
        <v>46068</v>
      </c>
      <c r="D22" s="18"/>
      <c r="E22" s="22">
        <v>1205000</v>
      </c>
      <c r="G22" s="20"/>
      <c r="I22" s="21">
        <f t="shared" ref="I22:I51" si="0">E22/1000*G22</f>
        <v>0</v>
      </c>
    </row>
    <row r="23" spans="3:9" x14ac:dyDescent="0.2">
      <c r="C23" s="18">
        <f t="shared" ref="C23:C51" si="1">EDATE(C22,12)</f>
        <v>46433</v>
      </c>
      <c r="D23" s="18"/>
      <c r="E23" s="22">
        <v>3650000</v>
      </c>
      <c r="G23" s="20"/>
      <c r="I23" s="21">
        <f t="shared" si="0"/>
        <v>0</v>
      </c>
    </row>
    <row r="24" spans="3:9" x14ac:dyDescent="0.2">
      <c r="C24" s="18">
        <f t="shared" si="1"/>
        <v>46798</v>
      </c>
      <c r="D24" s="18"/>
      <c r="E24" s="22">
        <v>3840000</v>
      </c>
      <c r="G24" s="20"/>
      <c r="I24" s="21">
        <f t="shared" si="0"/>
        <v>0</v>
      </c>
    </row>
    <row r="25" spans="3:9" x14ac:dyDescent="0.2">
      <c r="C25" s="18">
        <f t="shared" si="1"/>
        <v>47164</v>
      </c>
      <c r="D25" s="18"/>
      <c r="E25" s="22">
        <v>4045000</v>
      </c>
      <c r="G25" s="20"/>
      <c r="I25" s="21">
        <f t="shared" si="0"/>
        <v>0</v>
      </c>
    </row>
    <row r="26" spans="3:9" x14ac:dyDescent="0.2">
      <c r="C26" s="18">
        <f t="shared" si="1"/>
        <v>47529</v>
      </c>
      <c r="D26" s="18"/>
      <c r="E26" s="22">
        <v>3165000</v>
      </c>
      <c r="G26" s="20"/>
      <c r="I26" s="21">
        <f t="shared" si="0"/>
        <v>0</v>
      </c>
    </row>
    <row r="27" spans="3:9" x14ac:dyDescent="0.2">
      <c r="C27" s="18">
        <f t="shared" si="1"/>
        <v>47894</v>
      </c>
      <c r="D27" s="18"/>
      <c r="E27" s="22">
        <v>3335000</v>
      </c>
      <c r="G27" s="20"/>
      <c r="I27" s="21">
        <f t="shared" si="0"/>
        <v>0</v>
      </c>
    </row>
    <row r="28" spans="3:9" x14ac:dyDescent="0.2">
      <c r="C28" s="18">
        <f t="shared" si="1"/>
        <v>48259</v>
      </c>
      <c r="D28" s="18"/>
      <c r="E28" s="22">
        <v>3510000</v>
      </c>
      <c r="G28" s="20"/>
      <c r="I28" s="21">
        <f t="shared" si="0"/>
        <v>0</v>
      </c>
    </row>
    <row r="29" spans="3:9" x14ac:dyDescent="0.2">
      <c r="C29" s="18">
        <f>EDATE(C28,12)</f>
        <v>48625</v>
      </c>
      <c r="D29" s="18"/>
      <c r="E29" s="22">
        <v>3710000</v>
      </c>
      <c r="G29" s="20"/>
      <c r="I29" s="21">
        <f t="shared" si="0"/>
        <v>0</v>
      </c>
    </row>
    <row r="30" spans="3:9" x14ac:dyDescent="0.2">
      <c r="C30" s="18">
        <f t="shared" si="1"/>
        <v>48990</v>
      </c>
      <c r="D30" s="18"/>
      <c r="E30" s="22">
        <v>3915000</v>
      </c>
      <c r="G30" s="20"/>
      <c r="I30" s="21">
        <f t="shared" si="0"/>
        <v>0</v>
      </c>
    </row>
    <row r="31" spans="3:9" x14ac:dyDescent="0.2">
      <c r="C31" s="18">
        <f t="shared" si="1"/>
        <v>49355</v>
      </c>
      <c r="D31" s="18"/>
      <c r="E31" s="22">
        <v>4140000</v>
      </c>
      <c r="G31" s="20"/>
      <c r="I31" s="21">
        <f t="shared" si="0"/>
        <v>0</v>
      </c>
    </row>
    <row r="32" spans="3:9" x14ac:dyDescent="0.2">
      <c r="C32" s="18">
        <f t="shared" si="1"/>
        <v>49720</v>
      </c>
      <c r="D32" s="18"/>
      <c r="E32" s="22">
        <v>4390000</v>
      </c>
      <c r="G32" s="20"/>
      <c r="I32" s="21">
        <f t="shared" si="0"/>
        <v>0</v>
      </c>
    </row>
    <row r="33" spans="3:9" x14ac:dyDescent="0.2">
      <c r="C33" s="18">
        <f t="shared" si="1"/>
        <v>50086</v>
      </c>
      <c r="D33" s="18"/>
      <c r="E33" s="22">
        <v>4645000</v>
      </c>
      <c r="G33" s="20"/>
      <c r="I33" s="21">
        <f t="shared" si="0"/>
        <v>0</v>
      </c>
    </row>
    <row r="34" spans="3:9" x14ac:dyDescent="0.2">
      <c r="C34" s="18">
        <f t="shared" si="1"/>
        <v>50451</v>
      </c>
      <c r="D34" s="18"/>
      <c r="E34" s="22">
        <v>4925000</v>
      </c>
      <c r="G34" s="20"/>
      <c r="I34" s="21">
        <f t="shared" si="0"/>
        <v>0</v>
      </c>
    </row>
    <row r="35" spans="3:9" x14ac:dyDescent="0.2">
      <c r="C35" s="18">
        <f t="shared" si="1"/>
        <v>50816</v>
      </c>
      <c r="D35" s="18"/>
      <c r="E35" s="22">
        <v>5240000</v>
      </c>
      <c r="G35" s="20"/>
      <c r="I35" s="21">
        <f t="shared" si="0"/>
        <v>0</v>
      </c>
    </row>
    <row r="36" spans="3:9" x14ac:dyDescent="0.2">
      <c r="C36" s="18">
        <f t="shared" si="1"/>
        <v>51181</v>
      </c>
      <c r="D36" s="18"/>
      <c r="E36" s="22">
        <v>5565000</v>
      </c>
      <c r="G36" s="20"/>
      <c r="I36" s="21">
        <f t="shared" si="0"/>
        <v>0</v>
      </c>
    </row>
    <row r="37" spans="3:9" x14ac:dyDescent="0.2">
      <c r="C37" s="18">
        <f t="shared" si="1"/>
        <v>51547</v>
      </c>
      <c r="D37" s="18"/>
      <c r="E37" s="22">
        <v>5925000</v>
      </c>
      <c r="G37" s="20"/>
      <c r="I37" s="21">
        <f t="shared" si="0"/>
        <v>0</v>
      </c>
    </row>
    <row r="38" spans="3:9" x14ac:dyDescent="0.2">
      <c r="C38" s="18">
        <f t="shared" si="1"/>
        <v>51912</v>
      </c>
      <c r="D38" s="18"/>
      <c r="E38" s="22">
        <v>6305000</v>
      </c>
      <c r="G38" s="20"/>
      <c r="I38" s="21">
        <f t="shared" si="0"/>
        <v>0</v>
      </c>
    </row>
    <row r="39" spans="3:9" x14ac:dyDescent="0.2">
      <c r="C39" s="18">
        <f t="shared" si="1"/>
        <v>52277</v>
      </c>
      <c r="D39" s="18"/>
      <c r="E39" s="22">
        <v>6705000</v>
      </c>
      <c r="G39" s="20"/>
      <c r="I39" s="21">
        <f t="shared" si="0"/>
        <v>0</v>
      </c>
    </row>
    <row r="40" spans="3:9" x14ac:dyDescent="0.2">
      <c r="C40" s="18">
        <f t="shared" si="1"/>
        <v>52642</v>
      </c>
      <c r="D40" s="18"/>
      <c r="E40" s="22">
        <v>7150000</v>
      </c>
      <c r="G40" s="20"/>
      <c r="I40" s="21">
        <f t="shared" si="0"/>
        <v>0</v>
      </c>
    </row>
    <row r="41" spans="3:9" x14ac:dyDescent="0.2">
      <c r="C41" s="18">
        <f t="shared" si="1"/>
        <v>53008</v>
      </c>
      <c r="D41" s="18"/>
      <c r="E41" s="22">
        <v>6190000</v>
      </c>
      <c r="G41" s="20"/>
      <c r="I41" s="21">
        <f t="shared" si="0"/>
        <v>0</v>
      </c>
    </row>
    <row r="42" spans="3:9" x14ac:dyDescent="0.2">
      <c r="C42" s="18">
        <f t="shared" si="1"/>
        <v>53373</v>
      </c>
      <c r="D42" s="18"/>
      <c r="E42" s="22">
        <v>6600000</v>
      </c>
      <c r="G42" s="20"/>
      <c r="I42" s="21">
        <f t="shared" si="0"/>
        <v>0</v>
      </c>
    </row>
    <row r="43" spans="3:9" x14ac:dyDescent="0.2">
      <c r="C43" s="18">
        <f t="shared" si="1"/>
        <v>53738</v>
      </c>
      <c r="D43" s="18"/>
      <c r="E43" s="22">
        <v>70000</v>
      </c>
      <c r="G43" s="20"/>
      <c r="I43" s="21">
        <f t="shared" si="0"/>
        <v>0</v>
      </c>
    </row>
    <row r="44" spans="3:9" x14ac:dyDescent="0.2">
      <c r="C44" s="18">
        <f t="shared" si="1"/>
        <v>54103</v>
      </c>
      <c r="D44" s="18"/>
      <c r="E44" s="22">
        <v>75000</v>
      </c>
      <c r="G44" s="20"/>
      <c r="I44" s="21">
        <f t="shared" si="0"/>
        <v>0</v>
      </c>
    </row>
    <row r="45" spans="3:9" x14ac:dyDescent="0.2">
      <c r="C45" s="18">
        <f t="shared" si="1"/>
        <v>54469</v>
      </c>
      <c r="D45" s="18"/>
      <c r="E45" s="22">
        <v>80000</v>
      </c>
      <c r="G45" s="20"/>
      <c r="I45" s="21">
        <f t="shared" si="0"/>
        <v>0</v>
      </c>
    </row>
    <row r="46" spans="3:9" ht="12.75" customHeight="1" x14ac:dyDescent="0.2">
      <c r="C46" s="18">
        <f t="shared" si="1"/>
        <v>54834</v>
      </c>
      <c r="D46" s="18"/>
      <c r="E46" s="22">
        <v>85000</v>
      </c>
      <c r="G46" s="20"/>
      <c r="I46" s="21">
        <f t="shared" si="0"/>
        <v>0</v>
      </c>
    </row>
    <row r="47" spans="3:9" ht="12.75" customHeight="1" x14ac:dyDescent="0.2">
      <c r="C47" s="18">
        <f t="shared" si="1"/>
        <v>55199</v>
      </c>
      <c r="D47" s="18"/>
      <c r="E47" s="22">
        <v>90000</v>
      </c>
      <c r="G47" s="20"/>
      <c r="I47" s="21">
        <f t="shared" si="0"/>
        <v>0</v>
      </c>
    </row>
    <row r="48" spans="3:9" ht="12.75" customHeight="1" x14ac:dyDescent="0.2">
      <c r="C48" s="18">
        <f t="shared" si="1"/>
        <v>55564</v>
      </c>
      <c r="D48" s="18"/>
      <c r="E48" s="22">
        <v>95000</v>
      </c>
      <c r="G48" s="20"/>
      <c r="I48" s="21">
        <f t="shared" si="0"/>
        <v>0</v>
      </c>
    </row>
    <row r="49" spans="3:9" ht="12.75" customHeight="1" x14ac:dyDescent="0.2">
      <c r="C49" s="18">
        <f t="shared" si="1"/>
        <v>55930</v>
      </c>
      <c r="D49" s="18"/>
      <c r="E49" s="22">
        <v>100000</v>
      </c>
      <c r="G49" s="20"/>
      <c r="I49" s="21">
        <f t="shared" si="0"/>
        <v>0</v>
      </c>
    </row>
    <row r="50" spans="3:9" ht="12.75" customHeight="1" x14ac:dyDescent="0.2">
      <c r="C50" s="18">
        <f t="shared" si="1"/>
        <v>56295</v>
      </c>
      <c r="D50" s="18"/>
      <c r="E50" s="22">
        <v>105000</v>
      </c>
      <c r="G50" s="20"/>
      <c r="I50" s="21">
        <f t="shared" si="0"/>
        <v>0</v>
      </c>
    </row>
    <row r="51" spans="3:9" ht="12.75" customHeight="1" x14ac:dyDescent="0.2">
      <c r="C51" s="18">
        <f t="shared" si="1"/>
        <v>56660</v>
      </c>
      <c r="D51" s="18"/>
      <c r="E51" s="22">
        <v>115000</v>
      </c>
      <c r="G51" s="20"/>
      <c r="I51" s="21">
        <f t="shared" si="0"/>
        <v>0</v>
      </c>
    </row>
    <row r="52" spans="3:9" ht="3" customHeight="1" x14ac:dyDescent="0.2">
      <c r="C52" s="18"/>
      <c r="D52" s="18"/>
      <c r="E52" s="23"/>
    </row>
    <row r="53" spans="3:9" ht="13.5" thickBot="1" x14ac:dyDescent="0.25">
      <c r="E53" s="39">
        <f>SUM(E21:E52)</f>
        <v>100000000</v>
      </c>
      <c r="G53" s="40">
        <f>+I53/E53*1000</f>
        <v>0</v>
      </c>
      <c r="I53" s="24">
        <f>SUM(I21:I52)</f>
        <v>0</v>
      </c>
    </row>
    <row r="54" spans="3:9" ht="13.5" thickTop="1" x14ac:dyDescent="0.2">
      <c r="E54" s="16"/>
    </row>
    <row r="55" spans="3:9" x14ac:dyDescent="0.2">
      <c r="E55" s="16"/>
    </row>
  </sheetData>
  <mergeCells count="3">
    <mergeCell ref="B5:J5"/>
    <mergeCell ref="B4:J4"/>
    <mergeCell ref="B3:J3"/>
  </mergeCells>
  <printOptions horizontalCentered="1"/>
  <pageMargins left="0.75" right="0.75" top="0.51" bottom="0.5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9423F-72F1-4FF4-BBAB-B6D38561EA14}">
  <dimension ref="B1:G17"/>
  <sheetViews>
    <sheetView workbookViewId="0"/>
  </sheetViews>
  <sheetFormatPr defaultRowHeight="12.75" x14ac:dyDescent="0.2"/>
  <cols>
    <col min="1" max="1" width="9.140625" style="26"/>
    <col min="2" max="2" width="3" style="26" bestFit="1" customWidth="1"/>
    <col min="3" max="3" width="26.140625" style="26" customWidth="1"/>
    <col min="4" max="4" width="25.5703125" style="26" customWidth="1"/>
    <col min="5" max="5" width="11.85546875" style="26" customWidth="1"/>
    <col min="6" max="6" width="11.42578125" style="26" customWidth="1"/>
    <col min="7" max="7" width="16" style="26" customWidth="1"/>
    <col min="8" max="16384" width="9.140625" style="26"/>
  </cols>
  <sheetData>
    <row r="1" spans="2:7" ht="15.75" x14ac:dyDescent="0.25">
      <c r="C1" s="42" t="s">
        <v>34</v>
      </c>
    </row>
    <row r="4" spans="2:7" x14ac:dyDescent="0.2">
      <c r="C4" s="25"/>
      <c r="D4" s="36"/>
      <c r="E4" s="36"/>
      <c r="F4" s="36"/>
      <c r="G4" s="36" t="s">
        <v>19</v>
      </c>
    </row>
    <row r="5" spans="2:7" x14ac:dyDescent="0.2">
      <c r="C5" s="37" t="s">
        <v>20</v>
      </c>
      <c r="D5" s="38" t="s">
        <v>21</v>
      </c>
      <c r="E5" s="38" t="s">
        <v>22</v>
      </c>
      <c r="F5" s="38" t="s">
        <v>23</v>
      </c>
      <c r="G5" s="38" t="s">
        <v>24</v>
      </c>
    </row>
    <row r="6" spans="2:7" x14ac:dyDescent="0.2">
      <c r="B6" s="26">
        <v>1</v>
      </c>
      <c r="C6" s="27"/>
      <c r="D6" s="27"/>
      <c r="E6" s="27"/>
      <c r="F6" s="27"/>
      <c r="G6" s="27"/>
    </row>
    <row r="7" spans="2:7" x14ac:dyDescent="0.2">
      <c r="B7" s="26">
        <f>+B6+1</f>
        <v>2</v>
      </c>
      <c r="C7" s="27"/>
      <c r="D7" s="27"/>
      <c r="E7" s="27"/>
      <c r="F7" s="27"/>
      <c r="G7" s="27"/>
    </row>
    <row r="8" spans="2:7" x14ac:dyDescent="0.2">
      <c r="B8" s="26">
        <f t="shared" ref="B8:B17" si="0">+B7+1</f>
        <v>3</v>
      </c>
      <c r="C8" s="27"/>
      <c r="D8" s="27"/>
      <c r="E8" s="27"/>
      <c r="F8" s="27"/>
      <c r="G8" s="27"/>
    </row>
    <row r="9" spans="2:7" x14ac:dyDescent="0.2">
      <c r="B9" s="26">
        <f t="shared" si="0"/>
        <v>4</v>
      </c>
      <c r="C9" s="27"/>
      <c r="D9" s="27"/>
      <c r="E9" s="27"/>
      <c r="F9" s="27"/>
      <c r="G9" s="27"/>
    </row>
    <row r="10" spans="2:7" x14ac:dyDescent="0.2">
      <c r="B10" s="26">
        <f t="shared" si="0"/>
        <v>5</v>
      </c>
      <c r="C10" s="27"/>
      <c r="D10" s="27"/>
      <c r="E10" s="27"/>
      <c r="F10" s="27"/>
      <c r="G10" s="27"/>
    </row>
    <row r="11" spans="2:7" x14ac:dyDescent="0.2">
      <c r="B11" s="26">
        <f t="shared" si="0"/>
        <v>6</v>
      </c>
      <c r="C11" s="27"/>
      <c r="D11" s="27"/>
      <c r="E11" s="27"/>
      <c r="F11" s="27"/>
      <c r="G11" s="27"/>
    </row>
    <row r="12" spans="2:7" x14ac:dyDescent="0.2">
      <c r="B12" s="26">
        <f t="shared" si="0"/>
        <v>7</v>
      </c>
      <c r="C12" s="27"/>
      <c r="D12" s="27"/>
      <c r="E12" s="27"/>
      <c r="F12" s="27"/>
      <c r="G12" s="27"/>
    </row>
    <row r="13" spans="2:7" x14ac:dyDescent="0.2">
      <c r="B13" s="26">
        <f t="shared" si="0"/>
        <v>8</v>
      </c>
      <c r="C13" s="27"/>
      <c r="D13" s="27"/>
      <c r="E13" s="27"/>
      <c r="F13" s="27"/>
      <c r="G13" s="27"/>
    </row>
    <row r="14" spans="2:7" x14ac:dyDescent="0.2">
      <c r="B14" s="26">
        <f t="shared" si="0"/>
        <v>9</v>
      </c>
      <c r="C14" s="27"/>
      <c r="D14" s="27"/>
      <c r="E14" s="27"/>
      <c r="F14" s="27"/>
      <c r="G14" s="27"/>
    </row>
    <row r="15" spans="2:7" x14ac:dyDescent="0.2">
      <c r="B15" s="26">
        <f t="shared" si="0"/>
        <v>10</v>
      </c>
      <c r="C15" s="27"/>
      <c r="D15" s="27"/>
      <c r="E15" s="27"/>
      <c r="F15" s="27"/>
      <c r="G15" s="27"/>
    </row>
    <row r="16" spans="2:7" x14ac:dyDescent="0.2">
      <c r="B16" s="26">
        <f t="shared" si="0"/>
        <v>11</v>
      </c>
      <c r="C16" s="27"/>
      <c r="D16" s="27"/>
      <c r="E16" s="27"/>
      <c r="F16" s="27"/>
      <c r="G16" s="27"/>
    </row>
    <row r="17" spans="2:7" x14ac:dyDescent="0.2">
      <c r="B17" s="26">
        <f t="shared" si="0"/>
        <v>12</v>
      </c>
      <c r="C17" s="27"/>
      <c r="D17" s="27"/>
      <c r="E17" s="27"/>
      <c r="F17" s="27"/>
      <c r="G17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7"/>
  <sheetViews>
    <sheetView workbookViewId="0"/>
  </sheetViews>
  <sheetFormatPr defaultColWidth="9.140625" defaultRowHeight="12.75" x14ac:dyDescent="0.2"/>
  <cols>
    <col min="1" max="1" width="11.28515625" style="2" customWidth="1"/>
    <col min="2" max="2" width="2.7109375" style="2" customWidth="1"/>
    <col min="3" max="3" width="31.7109375" style="2" customWidth="1"/>
    <col min="4" max="4" width="2.7109375" style="2" customWidth="1"/>
    <col min="5" max="5" width="39.42578125" style="2" customWidth="1"/>
    <col min="6" max="6" width="2.7109375" style="2" customWidth="1"/>
    <col min="7" max="7" width="13" style="2" bestFit="1" customWidth="1"/>
    <col min="8" max="9" width="9.140625" style="2"/>
    <col min="10" max="10" width="9.28515625" style="2" customWidth="1"/>
    <col min="11" max="16384" width="9.140625" style="2"/>
  </cols>
  <sheetData>
    <row r="1" spans="1:7" ht="21" x14ac:dyDescent="0.35">
      <c r="A1" s="1" t="s">
        <v>6</v>
      </c>
      <c r="B1" s="28"/>
      <c r="C1" s="1"/>
      <c r="D1" s="1"/>
      <c r="E1" s="1"/>
      <c r="F1" s="1"/>
      <c r="G1" s="1"/>
    </row>
    <row r="2" spans="1:7" s="4" customFormat="1" ht="15.75" x14ac:dyDescent="0.25">
      <c r="A2" s="3" t="s">
        <v>33</v>
      </c>
      <c r="B2" s="29"/>
      <c r="C2" s="3"/>
      <c r="D2" s="3"/>
      <c r="E2" s="3"/>
      <c r="F2" s="3"/>
      <c r="G2" s="3"/>
    </row>
    <row r="3" spans="1:7" ht="21" x14ac:dyDescent="0.35">
      <c r="A3" s="1"/>
      <c r="B3" s="28"/>
      <c r="C3" s="1"/>
      <c r="D3" s="1"/>
      <c r="E3" s="1"/>
      <c r="F3" s="1"/>
      <c r="G3" s="1"/>
    </row>
    <row r="4" spans="1:7" x14ac:dyDescent="0.2">
      <c r="A4" s="2" t="s">
        <v>17</v>
      </c>
      <c r="C4" s="6"/>
      <c r="D4" s="30"/>
      <c r="E4" s="30"/>
      <c r="F4" s="30"/>
      <c r="G4" s="30"/>
    </row>
    <row r="5" spans="1:7" s="4" customFormat="1" ht="15.75" x14ac:dyDescent="0.25">
      <c r="A5" s="3"/>
      <c r="B5" s="29"/>
      <c r="C5" s="3"/>
      <c r="D5" s="3"/>
      <c r="E5" s="3"/>
      <c r="F5" s="3"/>
      <c r="G5" s="3"/>
    </row>
    <row r="6" spans="1:7" s="4" customFormat="1" ht="15.75" x14ac:dyDescent="0.25">
      <c r="A6" s="45" t="s">
        <v>30</v>
      </c>
      <c r="B6" s="46"/>
      <c r="C6" s="46"/>
      <c r="D6" s="46"/>
      <c r="E6" s="46"/>
      <c r="F6" s="46"/>
      <c r="G6" s="47"/>
    </row>
    <row r="7" spans="1:7" x14ac:dyDescent="0.2">
      <c r="A7" s="17"/>
      <c r="G7" s="17" t="s">
        <v>8</v>
      </c>
    </row>
    <row r="8" spans="1:7" x14ac:dyDescent="0.2">
      <c r="A8" s="17"/>
      <c r="G8" s="17" t="s">
        <v>1</v>
      </c>
    </row>
    <row r="9" spans="1:7" x14ac:dyDescent="0.2">
      <c r="A9" s="7" t="s">
        <v>10</v>
      </c>
      <c r="B9" s="8"/>
      <c r="C9" s="7" t="s">
        <v>7</v>
      </c>
      <c r="E9" s="7" t="s">
        <v>18</v>
      </c>
      <c r="G9" s="8" t="s">
        <v>9</v>
      </c>
    </row>
    <row r="10" spans="1:7" x14ac:dyDescent="0.2">
      <c r="A10" s="31"/>
      <c r="C10" s="31"/>
      <c r="E10" s="31"/>
      <c r="G10" s="32"/>
    </row>
    <row r="11" spans="1:7" x14ac:dyDescent="0.2">
      <c r="A11" s="31"/>
      <c r="C11" s="31"/>
      <c r="E11" s="31"/>
      <c r="G11" s="33"/>
    </row>
    <row r="12" spans="1:7" x14ac:dyDescent="0.2">
      <c r="A12" s="31"/>
      <c r="C12" s="31"/>
      <c r="E12" s="31"/>
      <c r="G12" s="33"/>
    </row>
    <row r="13" spans="1:7" x14ac:dyDescent="0.2">
      <c r="A13" s="31"/>
      <c r="C13" s="31"/>
      <c r="E13" s="31"/>
      <c r="G13" s="33"/>
    </row>
    <row r="14" spans="1:7" x14ac:dyDescent="0.2">
      <c r="A14" s="31"/>
      <c r="C14" s="31"/>
      <c r="E14" s="31"/>
      <c r="G14" s="33"/>
    </row>
    <row r="15" spans="1:7" x14ac:dyDescent="0.2">
      <c r="A15" s="31"/>
      <c r="C15" s="31"/>
      <c r="E15" s="31"/>
      <c r="G15" s="33"/>
    </row>
    <row r="16" spans="1:7" x14ac:dyDescent="0.2">
      <c r="A16" s="31"/>
      <c r="C16" s="31"/>
      <c r="E16" s="31"/>
      <c r="G16" s="33"/>
    </row>
    <row r="17" spans="1:7" x14ac:dyDescent="0.2">
      <c r="A17" s="31"/>
      <c r="C17" s="31"/>
      <c r="E17" s="31"/>
      <c r="G17" s="33"/>
    </row>
    <row r="18" spans="1:7" x14ac:dyDescent="0.2">
      <c r="A18" s="31"/>
      <c r="C18" s="31"/>
      <c r="E18" s="31"/>
      <c r="G18" s="33"/>
    </row>
    <row r="19" spans="1:7" x14ac:dyDescent="0.2">
      <c r="A19" s="31"/>
      <c r="C19" s="31"/>
      <c r="E19" s="31"/>
      <c r="G19" s="33"/>
    </row>
    <row r="20" spans="1:7" x14ac:dyDescent="0.2">
      <c r="A20" s="31"/>
      <c r="C20" s="31"/>
      <c r="E20" s="31"/>
      <c r="G20" s="33"/>
    </row>
    <row r="21" spans="1:7" x14ac:dyDescent="0.2">
      <c r="A21" s="31"/>
      <c r="C21" s="31"/>
      <c r="E21" s="31"/>
      <c r="G21" s="33"/>
    </row>
    <row r="22" spans="1:7" x14ac:dyDescent="0.2">
      <c r="A22" s="31"/>
      <c r="C22" s="31"/>
      <c r="E22" s="31"/>
      <c r="G22" s="33"/>
    </row>
    <row r="23" spans="1:7" x14ac:dyDescent="0.2">
      <c r="A23" s="31"/>
      <c r="C23" s="31"/>
      <c r="E23" s="31"/>
      <c r="G23" s="33"/>
    </row>
    <row r="24" spans="1:7" ht="3" customHeight="1" x14ac:dyDescent="0.2">
      <c r="G24" s="34"/>
    </row>
    <row r="25" spans="1:7" ht="13.5" thickBot="1" x14ac:dyDescent="0.25">
      <c r="E25" s="2" t="s">
        <v>12</v>
      </c>
      <c r="G25" s="15">
        <f>SUM(G10:G24)</f>
        <v>0</v>
      </c>
    </row>
    <row r="26" spans="1:7" ht="13.5" thickTop="1" x14ac:dyDescent="0.2">
      <c r="G26" s="35"/>
    </row>
    <row r="27" spans="1:7" x14ac:dyDescent="0.2">
      <c r="E27" s="2" t="s">
        <v>11</v>
      </c>
      <c r="G27" s="31"/>
    </row>
  </sheetData>
  <mergeCells count="1">
    <mergeCell ref="A6:G6"/>
  </mergeCells>
  <pageMargins left="0.7" right="0.7" top="0.75" bottom="0.75" header="0.3" footer="0.3"/>
  <pageSetup scale="8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9B2E3-E215-48B1-A1C0-E7F985F2C41C}">
  <dimension ref="D8:E11"/>
  <sheetViews>
    <sheetView workbookViewId="0"/>
  </sheetViews>
  <sheetFormatPr defaultRowHeight="12.75" x14ac:dyDescent="0.2"/>
  <cols>
    <col min="1" max="3" width="9.140625" style="26"/>
    <col min="4" max="4" width="17.28515625" style="26" bestFit="1" customWidth="1"/>
    <col min="5" max="5" width="16.140625" style="26" customWidth="1"/>
    <col min="6" max="16384" width="9.140625" style="26"/>
  </cols>
  <sheetData>
    <row r="8" spans="4:5" x14ac:dyDescent="0.2">
      <c r="D8" s="41" t="s">
        <v>25</v>
      </c>
    </row>
    <row r="9" spans="4:5" x14ac:dyDescent="0.2">
      <c r="D9" s="27" t="s">
        <v>26</v>
      </c>
      <c r="E9" s="27"/>
    </row>
    <row r="10" spans="4:5" x14ac:dyDescent="0.2">
      <c r="D10" s="27" t="s">
        <v>27</v>
      </c>
      <c r="E10" s="27"/>
    </row>
    <row r="11" spans="4:5" x14ac:dyDescent="0.2">
      <c r="D11" s="27" t="s">
        <v>28</v>
      </c>
      <c r="E11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Spread - 2024A</vt:lpstr>
      <vt:lpstr>Spread - 2024B Taxable</vt:lpstr>
      <vt:lpstr>Committed Capital</vt:lpstr>
      <vt:lpstr>Experience</vt:lpstr>
      <vt:lpstr>Capital Position</vt:lpstr>
      <vt:lpstr>'Spread - 2024A'!Print_Area</vt:lpstr>
      <vt:lpstr>'Spread - 2024B Taxable'!Print_Area</vt:lpstr>
    </vt:vector>
  </TitlesOfParts>
  <Company>First Southwest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kallen</dc:creator>
  <cp:lastModifiedBy>Kristin Blomquist</cp:lastModifiedBy>
  <cp:lastPrinted>2022-04-13T20:54:33Z</cp:lastPrinted>
  <dcterms:created xsi:type="dcterms:W3CDTF">2006-12-07T23:13:00Z</dcterms:created>
  <dcterms:modified xsi:type="dcterms:W3CDTF">2024-04-16T17:26:36Z</dcterms:modified>
</cp:coreProperties>
</file>